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\Downloads\"/>
    </mc:Choice>
  </mc:AlternateContent>
  <bookViews>
    <workbookView xWindow="0" yWindow="600" windowWidth="16392" windowHeight="562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67" i="1" l="1"/>
  <c r="M66" i="1"/>
  <c r="M58" i="1"/>
  <c r="M59" i="1"/>
  <c r="M60" i="1"/>
  <c r="M61" i="1"/>
  <c r="M62" i="1"/>
  <c r="M63" i="1"/>
  <c r="M64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2" i="1"/>
  <c r="M65" i="1" s="1"/>
  <c r="L75" i="1"/>
  <c r="K75" i="1"/>
  <c r="J75" i="1"/>
  <c r="I75" i="1"/>
  <c r="H75" i="1"/>
  <c r="G75" i="1"/>
  <c r="F75" i="1"/>
  <c r="E75" i="1"/>
  <c r="D75" i="1"/>
  <c r="C75" i="1"/>
  <c r="L65" i="1"/>
  <c r="K65" i="1"/>
  <c r="J65" i="1"/>
  <c r="I65" i="1"/>
  <c r="H65" i="1"/>
  <c r="G65" i="1"/>
  <c r="F65" i="1"/>
  <c r="E65" i="1"/>
  <c r="D65" i="1"/>
  <c r="C65" i="1"/>
  <c r="B75" i="1"/>
  <c r="B65" i="1"/>
</calcChain>
</file>

<file path=xl/sharedStrings.xml><?xml version="1.0" encoding="utf-8"?>
<sst xmlns="http://schemas.openxmlformats.org/spreadsheetml/2006/main" count="95" uniqueCount="94">
  <si>
    <t>Anabaena</t>
  </si>
  <si>
    <t>Aphanocapsa</t>
  </si>
  <si>
    <t>Ceratium</t>
  </si>
  <si>
    <t>Cyclotella</t>
  </si>
  <si>
    <t>Euglena</t>
  </si>
  <si>
    <t>Isthmochloron</t>
  </si>
  <si>
    <t>Lyngbya</t>
  </si>
  <si>
    <t>Melosira</t>
  </si>
  <si>
    <t>Microcystis</t>
  </si>
  <si>
    <t>Mallomonas</t>
  </si>
  <si>
    <t>Trachelomonas</t>
  </si>
  <si>
    <t>Woronochinia</t>
  </si>
  <si>
    <t>Oscillatoria</t>
  </si>
  <si>
    <t>Coenococcus</t>
  </si>
  <si>
    <t>Cosmocladium</t>
  </si>
  <si>
    <t>Dinobryon</t>
  </si>
  <si>
    <t>Merismopedia</t>
  </si>
  <si>
    <t>Rhizosolenia</t>
  </si>
  <si>
    <t>Actinosphaerium</t>
  </si>
  <si>
    <t>Aphanizomenon</t>
  </si>
  <si>
    <t>Asterionella</t>
  </si>
  <si>
    <t>Ceratium cyst</t>
  </si>
  <si>
    <t>Dictyosphaerium</t>
  </si>
  <si>
    <t>Pandorina</t>
  </si>
  <si>
    <t>Fragilaria</t>
  </si>
  <si>
    <t>Gloeocapsa</t>
  </si>
  <si>
    <t>Gloeocystis</t>
  </si>
  <si>
    <t>Keratella</t>
  </si>
  <si>
    <t>Micractinium</t>
  </si>
  <si>
    <t>Oedogonium</t>
  </si>
  <si>
    <t>Oocystis</t>
  </si>
  <si>
    <t>Staurastrum</t>
  </si>
  <si>
    <t>Synedra</t>
  </si>
  <si>
    <t>Tabellaria</t>
  </si>
  <si>
    <t>Xanthidium</t>
  </si>
  <si>
    <t>Eggs?</t>
  </si>
  <si>
    <t>Actinochloris</t>
  </si>
  <si>
    <t>Chaetoceros</t>
  </si>
  <si>
    <t>Coscinodiscus</t>
  </si>
  <si>
    <t>Grammatophora</t>
  </si>
  <si>
    <t>Rhabdonema</t>
  </si>
  <si>
    <t>Unknown red</t>
  </si>
  <si>
    <t>Unknown diatom?</t>
  </si>
  <si>
    <t>Sponge spicules</t>
  </si>
  <si>
    <t>Amoeba test</t>
  </si>
  <si>
    <t>Aphanothece</t>
  </si>
  <si>
    <t>Chrysosphaerella</t>
  </si>
  <si>
    <t>Desmidium</t>
  </si>
  <si>
    <t>Kirchneriella</t>
  </si>
  <si>
    <t>Staurodesmus</t>
  </si>
  <si>
    <t>Mirror Oct. 6, 2016</t>
  </si>
  <si>
    <t>Great Bay Aug. 15, 2016</t>
  </si>
  <si>
    <t>Attitash Sept. 8, 2016</t>
  </si>
  <si>
    <t xml:space="preserve">Christine  Sept. 16, 2016 </t>
  </si>
  <si>
    <t>Cochichewick  Oct. 18, 2016</t>
  </si>
  <si>
    <t>Old Durham Res. Oct. 7, 2016</t>
  </si>
  <si>
    <t>Old Durham Res. Nov. 4, 2017</t>
  </si>
  <si>
    <t>Sawyer (lower) Sept. 29, 2016</t>
  </si>
  <si>
    <t>Willand Sept. 1, 2016</t>
  </si>
  <si>
    <t>York Sept. 15, 2016</t>
  </si>
  <si>
    <t>Golenkinia</t>
  </si>
  <si>
    <t>Cosmarium</t>
  </si>
  <si>
    <t>Closterium</t>
  </si>
  <si>
    <t>Peridinium</t>
  </si>
  <si>
    <t>Uroglenopsis</t>
  </si>
  <si>
    <t>Phacus</t>
  </si>
  <si>
    <t>Cryptomonas</t>
  </si>
  <si>
    <t>Botryococcus</t>
  </si>
  <si>
    <t>Micrasterias</t>
  </si>
  <si>
    <t>Synura</t>
  </si>
  <si>
    <t>Eremosphaera</t>
  </si>
  <si>
    <t>Pollen (Picea)</t>
  </si>
  <si>
    <t>Ciliates</t>
  </si>
  <si>
    <t>Zoochlorella</t>
  </si>
  <si>
    <t>Gymnodinium</t>
  </si>
  <si>
    <t>Tychonema</t>
  </si>
  <si>
    <t>Spirogyra</t>
  </si>
  <si>
    <t>Arcella (amoeba) test</t>
  </si>
  <si>
    <t>Mougeotia</t>
  </si>
  <si>
    <t>Navicula</t>
  </si>
  <si>
    <t>PBIO 995.F02  Fall 2016    Phycological Studies</t>
  </si>
  <si>
    <t>Count</t>
  </si>
  <si>
    <t>Spondylosium</t>
  </si>
  <si>
    <t>Participants:</t>
  </si>
  <si>
    <t>Alan Baker</t>
  </si>
  <si>
    <t>John Baker</t>
  </si>
  <si>
    <t>Wilton Burns</t>
  </si>
  <si>
    <t>Anne Ewert</t>
  </si>
  <si>
    <t>Jim Haney</t>
  </si>
  <si>
    <t>Kate Langley</t>
  </si>
  <si>
    <t>Sabina Perkins</t>
  </si>
  <si>
    <t>Total occurrences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</si>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</sst>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1" applyAlignment="1" applyProtection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1" fillId="0" borderId="0" xfId="1" applyAlignment="1" applyProtection="1">
      <alignment horizontal="center" textRotation="90"/>
    </xf>
    <xf numFmtId="0" fontId="0" fillId="0" borderId="0" xfId="0" applyFill="1" applyAlignment="1">
      <alignment horizontal="center"/>
    </xf>
    <xf numFmtId="0" fontId="1" fillId="2" borderId="0" xfId="1" applyFill="1" applyAlignment="1" applyProtection="1">
      <alignment horizontal="center"/>
    </xf>
    <xf numFmtId="0" fontId="1" fillId="0" borderId="0" xfId="1" applyFill="1" applyAlignment="1" applyProtection="1">
      <alignment horizontal="center" textRotation="90"/>
    </xf>
    <xf numFmtId="0" fontId="1" fillId="0" borderId="0" xfId="1" applyFill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CHICHEWICK\20161018\20161018_key.html" TargetMode="External"/><Relationship Id="rId13" Type="http://schemas.openxmlformats.org/officeDocument/2006/relationships/hyperlink" Target="OLD%20DURHAM%20RESERVOIR\20161007\20161007_key.html" TargetMode="External"/><Relationship Id="rId3" Type="http://schemas.openxmlformats.org/officeDocument/2006/relationships/hyperlink" Target="MIRROR\20161006\20161006_key.html" TargetMode="External"/><Relationship Id="rId7" Type="http://schemas.openxmlformats.org/officeDocument/2006/relationships/hyperlink" Target="COCHICHEWICK\20161018\20161018_key.html" TargetMode="External"/><Relationship Id="rId12" Type="http://schemas.openxmlformats.org/officeDocument/2006/relationships/hyperlink" Target="OLD%20DURHAM%20RESERVOIR\20161104\20161104_key.html" TargetMode="External"/><Relationship Id="rId2" Type="http://schemas.openxmlformats.org/officeDocument/2006/relationships/hyperlink" Target="CHRISTINE/20160916/20160916_key.html" TargetMode="External"/><Relationship Id="rId1" Type="http://schemas.openxmlformats.org/officeDocument/2006/relationships/hyperlink" Target="ATTITASH/20160908/20160908_key.html" TargetMode="External"/><Relationship Id="rId6" Type="http://schemas.openxmlformats.org/officeDocument/2006/relationships/hyperlink" Target="CHRISTINE\20160916\20160916_key.html" TargetMode="External"/><Relationship Id="rId11" Type="http://schemas.openxmlformats.org/officeDocument/2006/relationships/hyperlink" Target="SAWYER\20160929\20160929_key.html" TargetMode="External"/><Relationship Id="rId5" Type="http://schemas.openxmlformats.org/officeDocument/2006/relationships/hyperlink" Target="ATTITASH\20160908\20160908_key.html" TargetMode="External"/><Relationship Id="rId10" Type="http://schemas.openxmlformats.org/officeDocument/2006/relationships/hyperlink" Target="WILLAND_STRAFFORD\20160901\20160901_key.html" TargetMode="External"/><Relationship Id="rId4" Type="http://schemas.openxmlformats.org/officeDocument/2006/relationships/hyperlink" Target="GREAT%20BAY\20160815\20160815_key.html" TargetMode="External"/><Relationship Id="rId9" Type="http://schemas.openxmlformats.org/officeDocument/2006/relationships/hyperlink" Target="GREAT%20BAY\20160815\20160815_key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workbookViewId="0">
      <pane ySplit="1" topLeftCell="A2" activePane="bottomLeft" state="frozen"/>
      <selection pane="bottomLeft" activeCell="N68" sqref="N68"/>
    </sheetView>
  </sheetViews>
  <sheetFormatPr defaultRowHeight="14.4" x14ac:dyDescent="0.3"/>
  <cols>
    <col min="1" max="1" width="20.44140625" customWidth="1"/>
    <col min="2" max="2" width="20.5546875" bestFit="1" customWidth="1"/>
    <col min="3" max="3" width="3.6640625" style="1" bestFit="1" customWidth="1"/>
    <col min="4" max="4" width="3.6640625" style="8" bestFit="1" customWidth="1"/>
    <col min="5" max="6" width="3.6640625" style="1" bestFit="1" customWidth="1"/>
    <col min="7" max="12" width="3.6640625" style="2" bestFit="1" customWidth="1"/>
    <col min="13" max="13" width="4" style="1" bestFit="1" customWidth="1"/>
    <col min="14" max="14" width="16.5546875" bestFit="1" customWidth="1"/>
  </cols>
  <sheetData>
    <row r="1" spans="1:13" s="5" customFormat="1" ht="138.6" x14ac:dyDescent="0.3">
      <c r="A1" s="13" t="s">
        <v>80</v>
      </c>
      <c r="C1" s="10" t="s">
        <v>52</v>
      </c>
      <c r="D1" s="10" t="s">
        <v>53</v>
      </c>
      <c r="E1" s="7" t="s">
        <v>54</v>
      </c>
      <c r="F1" s="7" t="s">
        <v>51</v>
      </c>
      <c r="G1" s="7" t="s">
        <v>50</v>
      </c>
      <c r="H1" s="7" t="s">
        <v>55</v>
      </c>
      <c r="I1" s="7" t="s">
        <v>56</v>
      </c>
      <c r="J1" s="7" t="s">
        <v>57</v>
      </c>
      <c r="K1" s="7" t="s">
        <v>58</v>
      </c>
      <c r="L1" s="7" t="s">
        <v>59</v>
      </c>
      <c r="M1" s="6"/>
    </row>
    <row r="2" spans="1:13" x14ac:dyDescent="0.3">
      <c r="B2" t="s">
        <v>36</v>
      </c>
      <c r="E2" s="9">
        <v>3</v>
      </c>
      <c r="M2" s="1">
        <f>COUNTIF(C2:L2,"&gt;0")</f>
        <v>1</v>
      </c>
    </row>
    <row r="3" spans="1:13" x14ac:dyDescent="0.3">
      <c r="B3" s="3" t="s">
        <v>0</v>
      </c>
      <c r="C3" s="9">
        <v>1</v>
      </c>
      <c r="E3" s="9">
        <v>3</v>
      </c>
      <c r="L3" s="9">
        <v>10</v>
      </c>
      <c r="M3" s="1">
        <f t="shared" ref="M3:M64" si="0">COUNTIF(C3:L3,"&gt;0")</f>
        <v>3</v>
      </c>
    </row>
    <row r="4" spans="1:13" x14ac:dyDescent="0.3">
      <c r="B4" s="3" t="s">
        <v>19</v>
      </c>
      <c r="C4" s="2"/>
      <c r="E4" s="9">
        <v>3</v>
      </c>
      <c r="M4" s="1">
        <f t="shared" si="0"/>
        <v>1</v>
      </c>
    </row>
    <row r="5" spans="1:13" x14ac:dyDescent="0.3">
      <c r="B5" s="3" t="s">
        <v>1</v>
      </c>
      <c r="C5" s="9">
        <v>1</v>
      </c>
      <c r="D5" s="9">
        <v>2</v>
      </c>
      <c r="E5" s="2"/>
      <c r="G5" s="9">
        <v>5</v>
      </c>
      <c r="L5" s="9">
        <v>10</v>
      </c>
      <c r="M5" s="1">
        <f t="shared" si="0"/>
        <v>4</v>
      </c>
    </row>
    <row r="6" spans="1:13" x14ac:dyDescent="0.3">
      <c r="B6" s="3" t="s">
        <v>45</v>
      </c>
      <c r="C6" s="2"/>
      <c r="D6" s="11"/>
      <c r="E6" s="2"/>
      <c r="G6" s="9">
        <v>5</v>
      </c>
      <c r="M6" s="1">
        <f t="shared" si="0"/>
        <v>1</v>
      </c>
    </row>
    <row r="7" spans="1:13" x14ac:dyDescent="0.3">
      <c r="B7" s="3" t="s">
        <v>20</v>
      </c>
      <c r="C7" s="2"/>
      <c r="D7" s="11"/>
      <c r="E7" s="9">
        <v>3</v>
      </c>
      <c r="G7" s="9">
        <v>5</v>
      </c>
      <c r="H7" s="9">
        <v>6</v>
      </c>
      <c r="L7" s="9">
        <v>10</v>
      </c>
      <c r="M7" s="1">
        <f t="shared" si="0"/>
        <v>4</v>
      </c>
    </row>
    <row r="8" spans="1:13" x14ac:dyDescent="0.3">
      <c r="B8" s="3" t="s">
        <v>67</v>
      </c>
      <c r="C8" s="2"/>
      <c r="D8" s="11"/>
      <c r="E8" s="2"/>
      <c r="I8" s="9">
        <v>7</v>
      </c>
      <c r="M8" s="1">
        <f t="shared" si="0"/>
        <v>1</v>
      </c>
    </row>
    <row r="9" spans="1:13" x14ac:dyDescent="0.3">
      <c r="B9" s="3" t="s">
        <v>2</v>
      </c>
      <c r="C9" s="9">
        <v>1</v>
      </c>
      <c r="D9" s="11"/>
      <c r="E9" s="9">
        <v>3</v>
      </c>
      <c r="F9" s="9">
        <v>4</v>
      </c>
      <c r="G9" s="9">
        <v>5</v>
      </c>
      <c r="I9" s="9">
        <v>7</v>
      </c>
      <c r="K9" s="9">
        <v>9</v>
      </c>
      <c r="M9" s="1">
        <f t="shared" si="0"/>
        <v>6</v>
      </c>
    </row>
    <row r="10" spans="1:13" x14ac:dyDescent="0.3">
      <c r="B10" s="3" t="s">
        <v>21</v>
      </c>
      <c r="C10" s="2"/>
      <c r="D10" s="11"/>
      <c r="E10" s="9">
        <v>3</v>
      </c>
      <c r="F10" s="2"/>
      <c r="G10" s="9">
        <v>5</v>
      </c>
      <c r="M10" s="1">
        <f t="shared" si="0"/>
        <v>2</v>
      </c>
    </row>
    <row r="11" spans="1:13" x14ac:dyDescent="0.3">
      <c r="B11" s="3" t="s">
        <v>37</v>
      </c>
      <c r="C11" s="2"/>
      <c r="D11" s="11"/>
      <c r="E11" s="2"/>
      <c r="F11" s="9">
        <v>4</v>
      </c>
      <c r="M11" s="1">
        <f t="shared" si="0"/>
        <v>1</v>
      </c>
    </row>
    <row r="12" spans="1:13" x14ac:dyDescent="0.3">
      <c r="B12" s="3" t="s">
        <v>46</v>
      </c>
      <c r="C12" s="2"/>
      <c r="D12" s="11"/>
      <c r="E12" s="2"/>
      <c r="F12" s="2"/>
      <c r="G12" s="9">
        <v>5</v>
      </c>
      <c r="H12" s="9">
        <v>6</v>
      </c>
      <c r="M12" s="1">
        <f t="shared" si="0"/>
        <v>2</v>
      </c>
    </row>
    <row r="13" spans="1:13" x14ac:dyDescent="0.3">
      <c r="B13" s="3" t="s">
        <v>62</v>
      </c>
      <c r="C13" s="2"/>
      <c r="D13" s="11"/>
      <c r="E13" s="2"/>
      <c r="F13" s="2"/>
      <c r="H13" s="9">
        <v>6</v>
      </c>
      <c r="I13" s="9">
        <v>7</v>
      </c>
      <c r="M13" s="1">
        <f t="shared" si="0"/>
        <v>2</v>
      </c>
    </row>
    <row r="14" spans="1:13" x14ac:dyDescent="0.3">
      <c r="B14" s="3" t="s">
        <v>13</v>
      </c>
      <c r="C14" s="2"/>
      <c r="D14" s="9">
        <v>2</v>
      </c>
      <c r="E14" s="9">
        <v>3</v>
      </c>
      <c r="F14" s="2"/>
      <c r="M14" s="1">
        <f t="shared" si="0"/>
        <v>2</v>
      </c>
    </row>
    <row r="15" spans="1:13" x14ac:dyDescent="0.3">
      <c r="B15" s="3" t="s">
        <v>38</v>
      </c>
      <c r="C15" s="2"/>
      <c r="D15" s="11"/>
      <c r="E15" s="2"/>
      <c r="F15" s="9">
        <v>4</v>
      </c>
      <c r="M15" s="1">
        <f t="shared" si="0"/>
        <v>1</v>
      </c>
    </row>
    <row r="16" spans="1:13" x14ac:dyDescent="0.3">
      <c r="B16" s="3" t="s">
        <v>61</v>
      </c>
      <c r="C16" s="2"/>
      <c r="D16" s="11"/>
      <c r="E16" s="2"/>
      <c r="F16" s="2"/>
      <c r="H16" s="9">
        <v>6</v>
      </c>
      <c r="M16" s="1">
        <f t="shared" si="0"/>
        <v>1</v>
      </c>
    </row>
    <row r="17" spans="2:13" x14ac:dyDescent="0.3">
      <c r="B17" s="3" t="s">
        <v>14</v>
      </c>
      <c r="C17" s="2"/>
      <c r="D17" s="9">
        <v>2</v>
      </c>
      <c r="E17" s="2"/>
      <c r="F17" s="2"/>
      <c r="M17" s="1">
        <f t="shared" si="0"/>
        <v>1</v>
      </c>
    </row>
    <row r="18" spans="2:13" x14ac:dyDescent="0.3">
      <c r="B18" s="3" t="s">
        <v>66</v>
      </c>
      <c r="C18" s="2"/>
      <c r="D18" s="11"/>
      <c r="E18" s="2"/>
      <c r="F18" s="2"/>
      <c r="H18" s="9">
        <v>6</v>
      </c>
      <c r="J18" s="9">
        <v>8</v>
      </c>
      <c r="M18" s="1">
        <f t="shared" si="0"/>
        <v>2</v>
      </c>
    </row>
    <row r="19" spans="2:13" x14ac:dyDescent="0.3">
      <c r="B19" s="3" t="s">
        <v>3</v>
      </c>
      <c r="C19" s="9">
        <v>1</v>
      </c>
      <c r="D19" s="11"/>
      <c r="E19" s="2"/>
      <c r="F19" s="2"/>
      <c r="M19" s="1">
        <f t="shared" si="0"/>
        <v>1</v>
      </c>
    </row>
    <row r="20" spans="2:13" x14ac:dyDescent="0.3">
      <c r="B20" s="3" t="s">
        <v>47</v>
      </c>
      <c r="C20" s="2"/>
      <c r="D20" s="11"/>
      <c r="E20" s="2"/>
      <c r="F20" s="2"/>
      <c r="G20" s="9">
        <v>5</v>
      </c>
      <c r="I20" s="9">
        <v>7</v>
      </c>
      <c r="M20" s="1">
        <f t="shared" si="0"/>
        <v>2</v>
      </c>
    </row>
    <row r="21" spans="2:13" x14ac:dyDescent="0.3">
      <c r="B21" s="3" t="s">
        <v>22</v>
      </c>
      <c r="C21" s="2"/>
      <c r="D21" s="11"/>
      <c r="E21" s="9">
        <v>3</v>
      </c>
      <c r="F21" s="2"/>
      <c r="M21" s="1">
        <f t="shared" si="0"/>
        <v>1</v>
      </c>
    </row>
    <row r="22" spans="2:13" x14ac:dyDescent="0.3">
      <c r="B22" s="3" t="s">
        <v>15</v>
      </c>
      <c r="C22" s="2"/>
      <c r="D22" s="9">
        <v>2</v>
      </c>
      <c r="E22" s="9">
        <v>3</v>
      </c>
      <c r="F22" s="2"/>
      <c r="G22" s="9">
        <v>5</v>
      </c>
      <c r="H22" s="9">
        <v>6</v>
      </c>
      <c r="I22" s="9">
        <v>7</v>
      </c>
      <c r="J22" s="9">
        <v>8</v>
      </c>
      <c r="M22" s="1">
        <f t="shared" si="0"/>
        <v>6</v>
      </c>
    </row>
    <row r="23" spans="2:13" x14ac:dyDescent="0.3">
      <c r="B23" s="3" t="s">
        <v>70</v>
      </c>
      <c r="C23" s="2"/>
      <c r="D23" s="11"/>
      <c r="E23" s="2"/>
      <c r="F23" s="2"/>
      <c r="I23" s="9">
        <v>7</v>
      </c>
      <c r="M23" s="1">
        <f t="shared" si="0"/>
        <v>1</v>
      </c>
    </row>
    <row r="24" spans="2:13" x14ac:dyDescent="0.3">
      <c r="B24" s="3" t="s">
        <v>4</v>
      </c>
      <c r="C24" s="9">
        <v>1</v>
      </c>
      <c r="D24" s="11"/>
      <c r="E24" s="9">
        <v>3</v>
      </c>
      <c r="F24" s="2"/>
      <c r="M24" s="1">
        <f t="shared" si="0"/>
        <v>2</v>
      </c>
    </row>
    <row r="25" spans="2:13" x14ac:dyDescent="0.3">
      <c r="B25" s="3" t="s">
        <v>24</v>
      </c>
      <c r="C25" s="2"/>
      <c r="D25" s="11"/>
      <c r="E25" s="9">
        <v>3</v>
      </c>
      <c r="F25" s="2"/>
      <c r="G25" s="9">
        <v>5</v>
      </c>
      <c r="K25" s="9">
        <v>9</v>
      </c>
      <c r="M25" s="1">
        <f t="shared" si="0"/>
        <v>3</v>
      </c>
    </row>
    <row r="26" spans="2:13" x14ac:dyDescent="0.3">
      <c r="B26" s="3" t="s">
        <v>25</v>
      </c>
      <c r="C26" s="2"/>
      <c r="D26" s="11"/>
      <c r="E26" s="9">
        <v>3</v>
      </c>
      <c r="F26" s="2"/>
      <c r="M26" s="1">
        <f t="shared" si="0"/>
        <v>1</v>
      </c>
    </row>
    <row r="27" spans="2:13" x14ac:dyDescent="0.3">
      <c r="B27" s="3" t="s">
        <v>26</v>
      </c>
      <c r="C27" s="2"/>
      <c r="D27" s="11"/>
      <c r="E27" s="9">
        <v>3</v>
      </c>
      <c r="F27" s="2"/>
      <c r="G27" s="9">
        <v>5</v>
      </c>
      <c r="M27" s="1">
        <f t="shared" si="0"/>
        <v>2</v>
      </c>
    </row>
    <row r="28" spans="2:13" x14ac:dyDescent="0.3">
      <c r="B28" s="3" t="s">
        <v>60</v>
      </c>
      <c r="C28" s="2"/>
      <c r="D28" s="11"/>
      <c r="E28" s="2"/>
      <c r="F28" s="2"/>
      <c r="H28" s="9">
        <v>6</v>
      </c>
      <c r="M28" s="1">
        <f t="shared" si="0"/>
        <v>1</v>
      </c>
    </row>
    <row r="29" spans="2:13" x14ac:dyDescent="0.3">
      <c r="B29" s="3" t="s">
        <v>39</v>
      </c>
      <c r="C29" s="2"/>
      <c r="D29" s="11"/>
      <c r="E29" s="2"/>
      <c r="F29" s="9">
        <v>4</v>
      </c>
      <c r="M29" s="1">
        <f t="shared" si="0"/>
        <v>1</v>
      </c>
    </row>
    <row r="30" spans="2:13" x14ac:dyDescent="0.3">
      <c r="B30" s="3" t="s">
        <v>74</v>
      </c>
      <c r="C30" s="2"/>
      <c r="D30" s="11"/>
      <c r="E30" s="2"/>
      <c r="F30" s="2"/>
      <c r="J30" s="9">
        <v>8</v>
      </c>
      <c r="M30" s="1">
        <f t="shared" si="0"/>
        <v>1</v>
      </c>
    </row>
    <row r="31" spans="2:13" x14ac:dyDescent="0.3">
      <c r="B31" s="3" t="s">
        <v>5</v>
      </c>
      <c r="C31" s="9">
        <v>1</v>
      </c>
      <c r="D31" s="11"/>
      <c r="E31" s="2"/>
      <c r="F31" s="2"/>
      <c r="M31" s="1">
        <f t="shared" si="0"/>
        <v>1</v>
      </c>
    </row>
    <row r="32" spans="2:13" x14ac:dyDescent="0.3">
      <c r="B32" s="3" t="s">
        <v>48</v>
      </c>
      <c r="C32" s="2"/>
      <c r="D32" s="11"/>
      <c r="E32" s="2"/>
      <c r="F32" s="2"/>
      <c r="G32" s="9">
        <v>5</v>
      </c>
      <c r="M32" s="1">
        <f t="shared" si="0"/>
        <v>1</v>
      </c>
    </row>
    <row r="33" spans="2:13" x14ac:dyDescent="0.3">
      <c r="B33" s="3" t="s">
        <v>6</v>
      </c>
      <c r="C33" s="9">
        <v>1</v>
      </c>
      <c r="D33" s="11"/>
      <c r="E33" s="2"/>
      <c r="F33" s="2"/>
      <c r="M33" s="1">
        <f t="shared" si="0"/>
        <v>1</v>
      </c>
    </row>
    <row r="34" spans="2:13" x14ac:dyDescent="0.3">
      <c r="B34" s="3" t="s">
        <v>9</v>
      </c>
      <c r="C34" s="9">
        <v>1</v>
      </c>
      <c r="D34" s="9">
        <v>2</v>
      </c>
      <c r="E34" s="2"/>
      <c r="F34" s="2"/>
      <c r="G34" s="9">
        <v>5</v>
      </c>
      <c r="I34" s="9">
        <v>7</v>
      </c>
      <c r="K34" s="9">
        <v>9</v>
      </c>
      <c r="L34" s="9">
        <v>10</v>
      </c>
      <c r="M34" s="1">
        <f t="shared" si="0"/>
        <v>6</v>
      </c>
    </row>
    <row r="35" spans="2:13" x14ac:dyDescent="0.3">
      <c r="B35" s="3" t="s">
        <v>7</v>
      </c>
      <c r="C35" s="9">
        <v>1</v>
      </c>
      <c r="D35" s="11"/>
      <c r="E35" s="9">
        <v>3</v>
      </c>
      <c r="F35" s="2"/>
      <c r="G35" s="9">
        <v>5</v>
      </c>
      <c r="M35" s="1">
        <f t="shared" si="0"/>
        <v>3</v>
      </c>
    </row>
    <row r="36" spans="2:13" x14ac:dyDescent="0.3">
      <c r="B36" s="3" t="s">
        <v>16</v>
      </c>
      <c r="C36" s="2"/>
      <c r="D36" s="9">
        <v>2</v>
      </c>
      <c r="E36" s="2"/>
      <c r="F36" s="2"/>
      <c r="H36" s="9">
        <v>6</v>
      </c>
      <c r="I36" s="9">
        <v>7</v>
      </c>
      <c r="J36" s="9">
        <v>8</v>
      </c>
      <c r="M36" s="1">
        <f t="shared" si="0"/>
        <v>4</v>
      </c>
    </row>
    <row r="37" spans="2:13" x14ac:dyDescent="0.3">
      <c r="B37" s="3" t="s">
        <v>28</v>
      </c>
      <c r="C37" s="2"/>
      <c r="D37" s="11"/>
      <c r="E37" s="9">
        <v>3</v>
      </c>
      <c r="F37" s="2"/>
      <c r="M37" s="1">
        <f t="shared" si="0"/>
        <v>1</v>
      </c>
    </row>
    <row r="38" spans="2:13" x14ac:dyDescent="0.3">
      <c r="B38" s="3" t="s">
        <v>68</v>
      </c>
      <c r="C38" s="2"/>
      <c r="D38" s="11"/>
      <c r="E38" s="2"/>
      <c r="F38" s="2"/>
      <c r="I38" s="9">
        <v>7</v>
      </c>
      <c r="M38" s="1">
        <f t="shared" si="0"/>
        <v>1</v>
      </c>
    </row>
    <row r="39" spans="2:13" x14ac:dyDescent="0.3">
      <c r="B39" s="3" t="s">
        <v>8</v>
      </c>
      <c r="C39" s="9">
        <v>1</v>
      </c>
      <c r="D39" s="11"/>
      <c r="E39" s="2"/>
      <c r="F39" s="2"/>
      <c r="M39" s="1">
        <f t="shared" si="0"/>
        <v>1</v>
      </c>
    </row>
    <row r="40" spans="2:13" x14ac:dyDescent="0.3">
      <c r="B40" s="3" t="s">
        <v>78</v>
      </c>
      <c r="C40" s="2"/>
      <c r="D40" s="11"/>
      <c r="E40" s="2"/>
      <c r="F40" s="2"/>
      <c r="K40" s="9">
        <v>9</v>
      </c>
      <c r="M40" s="1">
        <f t="shared" si="0"/>
        <v>1</v>
      </c>
    </row>
    <row r="41" spans="2:13" x14ac:dyDescent="0.3">
      <c r="B41" s="3" t="s">
        <v>79</v>
      </c>
      <c r="C41" s="2"/>
      <c r="D41" s="11"/>
      <c r="E41" s="2"/>
      <c r="F41" s="2"/>
      <c r="K41" s="9">
        <v>9</v>
      </c>
      <c r="M41" s="1">
        <f t="shared" si="0"/>
        <v>1</v>
      </c>
    </row>
    <row r="42" spans="2:13" x14ac:dyDescent="0.3">
      <c r="B42" s="3" t="s">
        <v>29</v>
      </c>
      <c r="C42" s="2"/>
      <c r="D42" s="11"/>
      <c r="E42" s="9">
        <v>3</v>
      </c>
      <c r="F42" s="2"/>
      <c r="M42" s="1">
        <f t="shared" si="0"/>
        <v>1</v>
      </c>
    </row>
    <row r="43" spans="2:13" x14ac:dyDescent="0.3">
      <c r="B43" s="3" t="s">
        <v>30</v>
      </c>
      <c r="C43" s="2"/>
      <c r="D43" s="11"/>
      <c r="E43" s="9">
        <v>3</v>
      </c>
      <c r="F43" s="2"/>
      <c r="G43" s="9">
        <v>5</v>
      </c>
      <c r="H43" s="9">
        <v>6</v>
      </c>
      <c r="M43" s="1">
        <f t="shared" si="0"/>
        <v>3</v>
      </c>
    </row>
    <row r="44" spans="2:13" x14ac:dyDescent="0.3">
      <c r="B44" s="3" t="s">
        <v>12</v>
      </c>
      <c r="C44" s="9">
        <v>1</v>
      </c>
      <c r="D44" s="11"/>
      <c r="E44" s="9">
        <v>3</v>
      </c>
      <c r="F44" s="2"/>
      <c r="K44" s="9">
        <v>9</v>
      </c>
      <c r="M44" s="1">
        <f t="shared" si="0"/>
        <v>3</v>
      </c>
    </row>
    <row r="45" spans="2:13" x14ac:dyDescent="0.3">
      <c r="B45" s="3" t="s">
        <v>23</v>
      </c>
      <c r="C45" s="2"/>
      <c r="D45" s="11"/>
      <c r="E45" s="9">
        <v>3</v>
      </c>
      <c r="F45" s="2"/>
      <c r="I45" s="9">
        <v>7</v>
      </c>
      <c r="M45" s="1">
        <f t="shared" si="0"/>
        <v>2</v>
      </c>
    </row>
    <row r="46" spans="2:13" x14ac:dyDescent="0.3">
      <c r="B46" s="3" t="s">
        <v>63</v>
      </c>
      <c r="C46" s="2"/>
      <c r="D46" s="11"/>
      <c r="E46" s="2"/>
      <c r="F46" s="2"/>
      <c r="H46" s="9">
        <v>6</v>
      </c>
      <c r="K46" s="9">
        <v>9</v>
      </c>
      <c r="M46" s="1">
        <f t="shared" si="0"/>
        <v>2</v>
      </c>
    </row>
    <row r="47" spans="2:13" x14ac:dyDescent="0.3">
      <c r="B47" s="3" t="s">
        <v>65</v>
      </c>
      <c r="C47" s="2"/>
      <c r="D47" s="11"/>
      <c r="E47" s="2"/>
      <c r="F47" s="2"/>
      <c r="H47" s="9">
        <v>6</v>
      </c>
      <c r="M47" s="1">
        <f t="shared" si="0"/>
        <v>1</v>
      </c>
    </row>
    <row r="48" spans="2:13" x14ac:dyDescent="0.3">
      <c r="B48" s="3" t="s">
        <v>40</v>
      </c>
      <c r="C48" s="2"/>
      <c r="D48" s="11"/>
      <c r="E48" s="2"/>
      <c r="F48" s="9">
        <v>4</v>
      </c>
      <c r="M48" s="1">
        <f t="shared" si="0"/>
        <v>1</v>
      </c>
    </row>
    <row r="49" spans="2:13" x14ac:dyDescent="0.3">
      <c r="B49" s="3" t="s">
        <v>17</v>
      </c>
      <c r="C49" s="2"/>
      <c r="D49" s="9">
        <v>2</v>
      </c>
      <c r="E49" s="9">
        <v>3</v>
      </c>
      <c r="F49" s="2"/>
      <c r="M49" s="1">
        <f t="shared" si="0"/>
        <v>2</v>
      </c>
    </row>
    <row r="50" spans="2:13" x14ac:dyDescent="0.3">
      <c r="B50" s="3" t="s">
        <v>76</v>
      </c>
      <c r="C50" s="2"/>
      <c r="D50" s="11"/>
      <c r="E50" s="2"/>
      <c r="F50" s="2"/>
      <c r="J50" s="9">
        <v>8</v>
      </c>
      <c r="M50" s="1">
        <f t="shared" si="0"/>
        <v>1</v>
      </c>
    </row>
    <row r="51" spans="2:13" x14ac:dyDescent="0.3">
      <c r="B51" s="3" t="s">
        <v>82</v>
      </c>
      <c r="C51" s="2"/>
      <c r="D51" s="11"/>
      <c r="E51" s="2"/>
      <c r="F51" s="2"/>
      <c r="G51" s="9">
        <v>5</v>
      </c>
      <c r="J51" s="11"/>
      <c r="M51" s="1">
        <f t="shared" si="0"/>
        <v>1</v>
      </c>
    </row>
    <row r="52" spans="2:13" x14ac:dyDescent="0.3">
      <c r="B52" s="3" t="s">
        <v>31</v>
      </c>
      <c r="C52" s="2"/>
      <c r="D52" s="11"/>
      <c r="E52" s="9">
        <v>3</v>
      </c>
      <c r="F52" s="2"/>
      <c r="G52" s="9">
        <v>5</v>
      </c>
      <c r="H52" s="9">
        <v>6</v>
      </c>
      <c r="K52" s="9">
        <v>9</v>
      </c>
      <c r="M52" s="1">
        <f t="shared" si="0"/>
        <v>4</v>
      </c>
    </row>
    <row r="53" spans="2:13" x14ac:dyDescent="0.3">
      <c r="B53" s="3" t="s">
        <v>49</v>
      </c>
      <c r="C53" s="2"/>
      <c r="D53" s="11"/>
      <c r="E53" s="2"/>
      <c r="F53" s="2"/>
      <c r="G53" s="9">
        <v>5</v>
      </c>
      <c r="M53" s="1">
        <f t="shared" si="0"/>
        <v>1</v>
      </c>
    </row>
    <row r="54" spans="2:13" x14ac:dyDescent="0.3">
      <c r="B54" s="3" t="s">
        <v>32</v>
      </c>
      <c r="C54" s="2"/>
      <c r="D54" s="11"/>
      <c r="E54" s="9">
        <v>3</v>
      </c>
      <c r="F54" s="2"/>
      <c r="H54" s="9">
        <v>6</v>
      </c>
      <c r="M54" s="1">
        <f t="shared" si="0"/>
        <v>2</v>
      </c>
    </row>
    <row r="55" spans="2:13" x14ac:dyDescent="0.3">
      <c r="B55" s="3" t="s">
        <v>69</v>
      </c>
      <c r="C55" s="2"/>
      <c r="D55" s="11"/>
      <c r="E55" s="2"/>
      <c r="F55" s="2"/>
      <c r="H55" s="9">
        <v>6</v>
      </c>
      <c r="I55" s="9">
        <v>7</v>
      </c>
      <c r="K55" s="9">
        <v>9</v>
      </c>
      <c r="M55" s="1">
        <f t="shared" si="0"/>
        <v>3</v>
      </c>
    </row>
    <row r="56" spans="2:13" x14ac:dyDescent="0.3">
      <c r="B56" s="3" t="s">
        <v>33</v>
      </c>
      <c r="C56" s="2"/>
      <c r="D56" s="11"/>
      <c r="E56" s="9">
        <v>3</v>
      </c>
      <c r="F56" s="2"/>
      <c r="H56" s="9">
        <v>6</v>
      </c>
      <c r="K56" s="9">
        <v>9</v>
      </c>
      <c r="M56" s="1">
        <f t="shared" si="0"/>
        <v>3</v>
      </c>
    </row>
    <row r="57" spans="2:13" x14ac:dyDescent="0.3">
      <c r="B57" s="3" t="s">
        <v>10</v>
      </c>
      <c r="C57" s="9">
        <v>1</v>
      </c>
      <c r="E57" s="2"/>
      <c r="F57" s="2"/>
      <c r="M57" s="1">
        <f t="shared" si="0"/>
        <v>1</v>
      </c>
    </row>
    <row r="58" spans="2:13" x14ac:dyDescent="0.3">
      <c r="B58" s="3" t="s">
        <v>75</v>
      </c>
      <c r="C58" s="2"/>
      <c r="E58" s="2"/>
      <c r="F58" s="2"/>
      <c r="J58" s="9">
        <v>8</v>
      </c>
      <c r="M58" s="1">
        <f>COUNTIF(C58:L58,"&gt;0")</f>
        <v>1</v>
      </c>
    </row>
    <row r="59" spans="2:13" x14ac:dyDescent="0.3">
      <c r="B59" s="4" t="s">
        <v>42</v>
      </c>
      <c r="C59" s="2"/>
      <c r="E59" s="2"/>
      <c r="F59" s="9">
        <v>4</v>
      </c>
      <c r="M59" s="1">
        <f t="shared" si="0"/>
        <v>1</v>
      </c>
    </row>
    <row r="60" spans="2:13" x14ac:dyDescent="0.3">
      <c r="B60" s="4" t="s">
        <v>41</v>
      </c>
      <c r="C60" s="2"/>
      <c r="E60" s="2"/>
      <c r="F60" s="9">
        <v>4</v>
      </c>
      <c r="M60" s="1">
        <f t="shared" si="0"/>
        <v>1</v>
      </c>
    </row>
    <row r="61" spans="2:13" x14ac:dyDescent="0.3">
      <c r="B61" s="3" t="s">
        <v>64</v>
      </c>
      <c r="C61" s="2"/>
      <c r="E61" s="2"/>
      <c r="F61" s="2"/>
      <c r="H61" s="9">
        <v>6</v>
      </c>
      <c r="M61" s="1">
        <f t="shared" si="0"/>
        <v>1</v>
      </c>
    </row>
    <row r="62" spans="2:13" x14ac:dyDescent="0.3">
      <c r="B62" s="3" t="s">
        <v>34</v>
      </c>
      <c r="C62" s="2"/>
      <c r="E62" s="9">
        <v>3</v>
      </c>
      <c r="F62" s="2"/>
      <c r="M62" s="1">
        <f t="shared" si="0"/>
        <v>1</v>
      </c>
    </row>
    <row r="63" spans="2:13" x14ac:dyDescent="0.3">
      <c r="B63" s="3" t="s">
        <v>11</v>
      </c>
      <c r="C63" s="9">
        <v>1</v>
      </c>
      <c r="E63" s="2"/>
      <c r="F63" s="2"/>
      <c r="H63" s="9">
        <v>6</v>
      </c>
      <c r="M63" s="1">
        <f t="shared" si="0"/>
        <v>2</v>
      </c>
    </row>
    <row r="64" spans="2:13" x14ac:dyDescent="0.3">
      <c r="B64" s="3" t="s">
        <v>73</v>
      </c>
      <c r="C64" s="2"/>
      <c r="E64" s="2"/>
      <c r="F64" s="2"/>
      <c r="I64" s="9">
        <v>7</v>
      </c>
      <c r="M64" s="1">
        <f t="shared" si="0"/>
        <v>1</v>
      </c>
    </row>
    <row r="65" spans="1:14" s="1" customFormat="1" x14ac:dyDescent="0.3">
      <c r="A65" s="1" t="s">
        <v>81</v>
      </c>
      <c r="B65" s="12">
        <f>COUNTIF(B2:B64,"*")</f>
        <v>63</v>
      </c>
      <c r="C65" s="12">
        <f>COUNTIF(C2:C64,"1")</f>
        <v>13</v>
      </c>
      <c r="D65" s="12">
        <f>COUNTIF(D2:D64,"2")</f>
        <v>7</v>
      </c>
      <c r="E65" s="12">
        <f>COUNTIF(E2:E64,"3")</f>
        <v>24</v>
      </c>
      <c r="F65" s="12">
        <f>COUNTIF(F2:F64,"4")</f>
        <v>7</v>
      </c>
      <c r="G65" s="12">
        <f>COUNTIF(G2:G64,"5")</f>
        <v>17</v>
      </c>
      <c r="H65" s="12">
        <f>COUNTIF(H2:H64,"6")</f>
        <v>17</v>
      </c>
      <c r="I65" s="12">
        <f>COUNTIF(I2:I64,"7")</f>
        <v>12</v>
      </c>
      <c r="J65" s="12">
        <f>COUNTIF(J2:J64,"8")</f>
        <v>6</v>
      </c>
      <c r="K65" s="12">
        <f>COUNTIF(K2:K64,"9")</f>
        <v>10</v>
      </c>
      <c r="L65" s="12">
        <f>COUNTIF(L2:L64,"10")</f>
        <v>4</v>
      </c>
      <c r="M65" s="1">
        <f>SUM(M2:M64)</f>
        <v>117</v>
      </c>
      <c r="N65" s="1" t="s">
        <v>91</v>
      </c>
    </row>
    <row r="66" spans="1:14" x14ac:dyDescent="0.3">
      <c r="B66" s="3"/>
      <c r="E66" s="2"/>
      <c r="F66" s="2"/>
      <c r="M66" s="1">
        <f>MIN(M$2:M$64)</f>
        <v>1</v>
      </c>
      <c r="N66" t="s">
        <v>92</v>
      </c>
    </row>
    <row r="67" spans="1:14" x14ac:dyDescent="0.3">
      <c r="B67" s="3" t="s">
        <v>44</v>
      </c>
      <c r="E67" s="2"/>
      <c r="F67" s="9">
        <v>4</v>
      </c>
      <c r="H67" s="9">
        <v>6</v>
      </c>
      <c r="I67" s="9">
        <v>7</v>
      </c>
      <c r="M67" s="1">
        <f>MAX(M$2:M$64)</f>
        <v>6</v>
      </c>
      <c r="N67" t="s">
        <v>93</v>
      </c>
    </row>
    <row r="68" spans="1:14" x14ac:dyDescent="0.3">
      <c r="B68" s="3" t="s">
        <v>18</v>
      </c>
      <c r="E68" s="9">
        <v>3</v>
      </c>
      <c r="F68" s="2"/>
    </row>
    <row r="69" spans="1:14" x14ac:dyDescent="0.3">
      <c r="B69" s="3" t="s">
        <v>77</v>
      </c>
      <c r="E69" s="2"/>
      <c r="F69" s="2"/>
      <c r="J69" s="9">
        <v>8</v>
      </c>
    </row>
    <row r="70" spans="1:14" x14ac:dyDescent="0.3">
      <c r="B70" s="3" t="s">
        <v>72</v>
      </c>
      <c r="E70" s="2"/>
      <c r="F70" s="2"/>
      <c r="I70" s="9">
        <v>7</v>
      </c>
    </row>
    <row r="71" spans="1:14" x14ac:dyDescent="0.3">
      <c r="B71" s="3" t="s">
        <v>27</v>
      </c>
      <c r="E71" s="9">
        <v>3</v>
      </c>
      <c r="F71" s="2"/>
    </row>
    <row r="72" spans="1:14" x14ac:dyDescent="0.3">
      <c r="B72" s="4" t="s">
        <v>35</v>
      </c>
      <c r="E72" s="9">
        <v>3</v>
      </c>
      <c r="F72" s="9">
        <v>4</v>
      </c>
    </row>
    <row r="73" spans="1:14" x14ac:dyDescent="0.3">
      <c r="B73" s="3" t="s">
        <v>71</v>
      </c>
      <c r="E73" s="2"/>
      <c r="F73" s="2"/>
      <c r="I73" s="9">
        <v>7</v>
      </c>
    </row>
    <row r="74" spans="1:14" x14ac:dyDescent="0.3">
      <c r="B74" s="3" t="s">
        <v>43</v>
      </c>
      <c r="F74" s="9">
        <v>4</v>
      </c>
    </row>
    <row r="75" spans="1:14" x14ac:dyDescent="0.3">
      <c r="A75" s="1" t="s">
        <v>81</v>
      </c>
      <c r="B75" s="3">
        <f>COUNTIF(B67:B74,"*")</f>
        <v>8</v>
      </c>
      <c r="C75" s="3">
        <f>COUNTIF(C67:C74,"1")</f>
        <v>0</v>
      </c>
      <c r="D75" s="3">
        <f>COUNTIF(D67:D74,"2")</f>
        <v>0</v>
      </c>
      <c r="E75" s="3">
        <f>COUNTIF(E67:E74,"3")</f>
        <v>3</v>
      </c>
      <c r="F75" s="3">
        <f>COUNTIF(F67:F74,"4")</f>
        <v>3</v>
      </c>
      <c r="G75" s="3">
        <f>COUNTIF(G67:G74,"5")</f>
        <v>0</v>
      </c>
      <c r="H75" s="3">
        <f>COUNTIF(H67:H74,"6")</f>
        <v>1</v>
      </c>
      <c r="I75" s="3">
        <f>COUNTIF(I67:I74,"7")</f>
        <v>3</v>
      </c>
      <c r="J75" s="3">
        <f>COUNTIF(J67:J74,"8")</f>
        <v>1</v>
      </c>
      <c r="K75" s="3">
        <f>COUNTIF(K67:K74,"9")</f>
        <v>0</v>
      </c>
      <c r="L75" s="3">
        <f>COUNTIF(L67:L74,"10")</f>
        <v>0</v>
      </c>
    </row>
    <row r="76" spans="1:14" x14ac:dyDescent="0.3">
      <c r="B76" s="3"/>
    </row>
    <row r="77" spans="1:14" ht="18" x14ac:dyDescent="0.35">
      <c r="A77" s="14" t="s">
        <v>83</v>
      </c>
      <c r="B77" s="3"/>
    </row>
    <row r="78" spans="1:14" ht="18" x14ac:dyDescent="0.35">
      <c r="A78" s="14" t="s">
        <v>84</v>
      </c>
      <c r="B78" s="3"/>
    </row>
    <row r="79" spans="1:14" ht="18" x14ac:dyDescent="0.35">
      <c r="A79" s="14" t="s">
        <v>85</v>
      </c>
      <c r="B79" s="3"/>
    </row>
    <row r="80" spans="1:14" ht="18" x14ac:dyDescent="0.35">
      <c r="A80" s="14" t="s">
        <v>86</v>
      </c>
      <c r="B80" s="3"/>
    </row>
    <row r="81" spans="1:2" ht="18" x14ac:dyDescent="0.35">
      <c r="A81" s="14" t="s">
        <v>87</v>
      </c>
      <c r="B81" s="3"/>
    </row>
    <row r="82" spans="1:2" ht="18" x14ac:dyDescent="0.35">
      <c r="A82" s="14" t="s">
        <v>88</v>
      </c>
      <c r="B82" s="3"/>
    </row>
    <row r="83" spans="1:2" ht="18" x14ac:dyDescent="0.35">
      <c r="A83" s="14" t="s">
        <v>89</v>
      </c>
      <c r="B83" s="3"/>
    </row>
    <row r="84" spans="1:2" ht="18" x14ac:dyDescent="0.35">
      <c r="A84" s="14" t="s">
        <v>90</v>
      </c>
      <c r="B84" s="3"/>
    </row>
    <row r="85" spans="1:2" x14ac:dyDescent="0.3">
      <c r="B85" s="3"/>
    </row>
    <row r="86" spans="1:2" x14ac:dyDescent="0.3">
      <c r="B86" s="3"/>
    </row>
    <row r="87" spans="1:2" x14ac:dyDescent="0.3">
      <c r="B87" s="3"/>
    </row>
    <row r="88" spans="1:2" x14ac:dyDescent="0.3">
      <c r="B88" s="3"/>
    </row>
    <row r="89" spans="1:2" x14ac:dyDescent="0.3">
      <c r="B89" s="3"/>
    </row>
    <row r="90" spans="1:2" x14ac:dyDescent="0.3">
      <c r="B90" s="3"/>
    </row>
    <row r="91" spans="1:2" x14ac:dyDescent="0.3">
      <c r="B91" s="3"/>
    </row>
    <row r="92" spans="1:2" x14ac:dyDescent="0.3">
      <c r="B92" s="3"/>
    </row>
    <row r="93" spans="1:2" x14ac:dyDescent="0.3">
      <c r="B93" s="3"/>
    </row>
    <row r="94" spans="1:2" x14ac:dyDescent="0.3">
      <c r="B94" s="3"/>
    </row>
    <row r="95" spans="1:2" x14ac:dyDescent="0.3">
      <c r="B95" s="3"/>
    </row>
    <row r="96" spans="1:2" x14ac:dyDescent="0.3">
      <c r="B96" s="3"/>
    </row>
    <row r="97" spans="2:2" x14ac:dyDescent="0.3">
      <c r="B97" s="3"/>
    </row>
    <row r="98" spans="2:2" x14ac:dyDescent="0.3">
      <c r="B98" s="3"/>
    </row>
    <row r="99" spans="2:2" x14ac:dyDescent="0.3">
      <c r="B99" s="3"/>
    </row>
    <row r="100" spans="2:2" x14ac:dyDescent="0.3">
      <c r="B100" s="3"/>
    </row>
    <row r="101" spans="2:2" x14ac:dyDescent="0.3">
      <c r="B101" s="3"/>
    </row>
    <row r="102" spans="2:2" x14ac:dyDescent="0.3">
      <c r="B102" s="3"/>
    </row>
    <row r="103" spans="2:2" x14ac:dyDescent="0.3">
      <c r="B103" s="3"/>
    </row>
    <row r="104" spans="2:2" x14ac:dyDescent="0.3">
      <c r="B104" s="3"/>
    </row>
    <row r="105" spans="2:2" x14ac:dyDescent="0.3">
      <c r="B105" s="3"/>
    </row>
    <row r="106" spans="2:2" x14ac:dyDescent="0.3">
      <c r="B106" s="3"/>
    </row>
    <row r="107" spans="2:2" x14ac:dyDescent="0.3">
      <c r="B107" s="3"/>
    </row>
    <row r="108" spans="2:2" x14ac:dyDescent="0.3">
      <c r="B108" s="3"/>
    </row>
    <row r="109" spans="2:2" x14ac:dyDescent="0.3">
      <c r="B109" s="3"/>
    </row>
    <row r="110" spans="2:2" x14ac:dyDescent="0.3">
      <c r="B110" s="3"/>
    </row>
    <row r="111" spans="2:2" x14ac:dyDescent="0.3">
      <c r="B111" s="3"/>
    </row>
    <row r="112" spans="2:2" x14ac:dyDescent="0.3">
      <c r="B112" s="3"/>
    </row>
    <row r="113" spans="2:2" x14ac:dyDescent="0.3">
      <c r="B113" s="3"/>
    </row>
    <row r="114" spans="2:2" x14ac:dyDescent="0.3">
      <c r="B114" s="3"/>
    </row>
    <row r="115" spans="2:2" x14ac:dyDescent="0.3">
      <c r="B115" s="3"/>
    </row>
    <row r="116" spans="2:2" x14ac:dyDescent="0.3">
      <c r="B116" s="3"/>
    </row>
    <row r="117" spans="2:2" x14ac:dyDescent="0.3">
      <c r="B117" s="3"/>
    </row>
    <row r="118" spans="2:2" x14ac:dyDescent="0.3">
      <c r="B118" s="3"/>
    </row>
    <row r="119" spans="2:2" x14ac:dyDescent="0.3">
      <c r="B119" s="3"/>
    </row>
    <row r="120" spans="2:2" x14ac:dyDescent="0.3">
      <c r="B120" s="3"/>
    </row>
    <row r="121" spans="2:2" x14ac:dyDescent="0.3">
      <c r="B121" s="3"/>
    </row>
    <row r="122" spans="2:2" x14ac:dyDescent="0.3">
      <c r="B122" s="3"/>
    </row>
    <row r="123" spans="2:2" x14ac:dyDescent="0.3">
      <c r="B123" s="3"/>
    </row>
    <row r="124" spans="2:2" x14ac:dyDescent="0.3">
      <c r="B124" s="3"/>
    </row>
    <row r="125" spans="2:2" x14ac:dyDescent="0.3">
      <c r="B125" s="3"/>
    </row>
    <row r="126" spans="2:2" x14ac:dyDescent="0.3">
      <c r="B126" s="3"/>
    </row>
    <row r="127" spans="2:2" x14ac:dyDescent="0.3">
      <c r="B127" s="3"/>
    </row>
    <row r="128" spans="2:2" x14ac:dyDescent="0.3">
      <c r="B128" s="3"/>
    </row>
    <row r="129" spans="2:2" x14ac:dyDescent="0.3">
      <c r="B129" s="3"/>
    </row>
    <row r="130" spans="2:2" x14ac:dyDescent="0.3">
      <c r="B130" s="3"/>
    </row>
    <row r="131" spans="2:2" x14ac:dyDescent="0.3">
      <c r="B131" s="3"/>
    </row>
    <row r="132" spans="2:2" x14ac:dyDescent="0.3">
      <c r="B132" s="3"/>
    </row>
    <row r="133" spans="2:2" x14ac:dyDescent="0.3">
      <c r="B133" s="3"/>
    </row>
    <row r="134" spans="2:2" x14ac:dyDescent="0.3">
      <c r="B134" s="3"/>
    </row>
    <row r="135" spans="2:2" x14ac:dyDescent="0.3">
      <c r="B135" s="3"/>
    </row>
    <row r="136" spans="2:2" x14ac:dyDescent="0.3">
      <c r="B136" s="3"/>
    </row>
    <row r="137" spans="2:2" x14ac:dyDescent="0.3">
      <c r="B137" s="3"/>
    </row>
    <row r="138" spans="2:2" x14ac:dyDescent="0.3">
      <c r="B138" s="3"/>
    </row>
    <row r="139" spans="2:2" x14ac:dyDescent="0.3">
      <c r="B139" s="3"/>
    </row>
    <row r="140" spans="2:2" x14ac:dyDescent="0.3">
      <c r="B140" s="3"/>
    </row>
    <row r="141" spans="2:2" x14ac:dyDescent="0.3">
      <c r="B141" s="3"/>
    </row>
    <row r="142" spans="2:2" x14ac:dyDescent="0.3">
      <c r="B142" s="3"/>
    </row>
    <row r="143" spans="2:2" x14ac:dyDescent="0.3">
      <c r="B143" s="3"/>
    </row>
    <row r="144" spans="2:2" x14ac:dyDescent="0.3">
      <c r="B144" s="3"/>
    </row>
  </sheetData>
  <sortState ref="B2:C14">
    <sortCondition ref="B2:B14"/>
  </sortState>
  <hyperlinks>
    <hyperlink ref="C3:C63" r:id="rId1" display="ATTITASH/20160908/20160908_key.html"/>
    <hyperlink ref="D5:D49" r:id="rId2" display="CHRISTINE/20160916/20160916_key.html"/>
    <hyperlink ref="G1" r:id="rId3"/>
    <hyperlink ref="F1" r:id="rId4"/>
    <hyperlink ref="C1" r:id="rId5"/>
    <hyperlink ref="D1" r:id="rId6"/>
    <hyperlink ref="E1" r:id="rId7"/>
    <hyperlink ref="E2:E72" r:id="rId8" display="COCHICHEWICK\20161018\20161018_key.html"/>
    <hyperlink ref="F9:F74" r:id="rId9" display="GREAT BAY\20160815\20160815_key.html"/>
    <hyperlink ref="K1:K1048576" r:id="rId10" display="Willand Sept. 1, 2016"/>
    <hyperlink ref="J1:J1048576" r:id="rId11" display="Sawyer (lower) Sept. 29, 2016"/>
    <hyperlink ref="I1:I1048576" r:id="rId12" display="Old Durham Res. Nov. 4, 2017"/>
    <hyperlink ref="H1:H1048576" r:id="rId13" display="Old Durham Res. Oct. 7, 2016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New Hampshire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Baker</dc:creator>
  <cp:lastModifiedBy>Sylvia</cp:lastModifiedBy>
  <cp:lastPrinted>2016-11-08T14:59:36Z</cp:lastPrinted>
  <dcterms:created xsi:type="dcterms:W3CDTF">2016-11-08T12:47:36Z</dcterms:created>
  <dcterms:modified xsi:type="dcterms:W3CDTF">2016-11-14T22:09:36Z</dcterms:modified>
</cp:coreProperties>
</file>